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6010020V\Documents\Super OWC\Misc tools\"/>
    </mc:Choice>
  </mc:AlternateContent>
  <bookViews>
    <workbookView xWindow="-5055" yWindow="1425" windowWidth="23775" windowHeight="11640"/>
  </bookViews>
  <sheets>
    <sheet name="Orders Technicians" sheetId="4" r:id="rId1"/>
  </sheets>
  <calcPr calcId="152511"/>
</workbook>
</file>

<file path=xl/calcChain.xml><?xml version="1.0" encoding="utf-8"?>
<calcChain xmlns="http://schemas.openxmlformats.org/spreadsheetml/2006/main">
  <c r="B5" i="4" l="1"/>
  <c r="G19" i="4" l="1"/>
  <c r="H19" i="4" s="1"/>
  <c r="G12" i="4"/>
  <c r="H12" i="4" s="1"/>
  <c r="G9" i="4"/>
  <c r="H9" i="4" s="1"/>
  <c r="G8" i="4"/>
  <c r="H8" i="4" s="1"/>
  <c r="G7" i="4"/>
  <c r="H7" i="4" s="1"/>
  <c r="C4" i="4"/>
  <c r="E4" i="4" l="1"/>
  <c r="C6" i="4" s="1"/>
  <c r="B6" i="4" s="1"/>
  <c r="H5" i="4" s="1"/>
  <c r="G11" i="4" l="1"/>
  <c r="H11" i="4" s="1"/>
  <c r="I5" i="4" l="1"/>
  <c r="G13" i="4"/>
  <c r="H13" i="4" s="1"/>
  <c r="B7" i="4" s="1"/>
  <c r="G20" i="4"/>
  <c r="H20" i="4" s="1"/>
  <c r="G18" i="4"/>
  <c r="H18" i="4" s="1"/>
  <c r="E9" i="4" l="1"/>
  <c r="D9" i="4" s="1"/>
  <c r="C9" i="4" s="1"/>
  <c r="B9" i="4" s="1"/>
  <c r="B8" i="4" l="1"/>
</calcChain>
</file>

<file path=xl/sharedStrings.xml><?xml version="1.0" encoding="utf-8"?>
<sst xmlns="http://schemas.openxmlformats.org/spreadsheetml/2006/main" count="17" uniqueCount="11">
  <si>
    <t>Initial leave balance</t>
  </si>
  <si>
    <t>Net duty, downtime, and travel days</t>
  </si>
  <si>
    <t># Whole months</t>
  </si>
  <si>
    <t>Start date #</t>
  </si>
  <si>
    <t>Stop date #</t>
  </si>
  <si>
    <t>Last day of duty/travel/downtime</t>
  </si>
  <si>
    <t xml:space="preserve">First day of duty/travel </t>
  </si>
  <si>
    <t>End date of order</t>
  </si>
  <si>
    <t xml:space="preserve">Days to add to order </t>
  </si>
  <si>
    <t>Total leave days (end of tour leave balance)</t>
  </si>
  <si>
    <r>
      <t xml:space="preserve">Leave Calculator
for Orders Specialists
 </t>
    </r>
    <r>
      <rPr>
        <i/>
        <sz val="12"/>
        <rFont val="Calibri"/>
        <family val="2"/>
        <scheme val="minor"/>
      </rPr>
      <t>fill in yellow cells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</si>
</sst>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Segoe UI"/>
      <family val="2"/>
    </font>
    <font>
      <sz val="10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1" xfId="0" applyFont="1" applyFill="1" applyBorder="1" applyProtection="1"/>
    <xf numFmtId="0" fontId="3" fillId="3" borderId="0" xfId="0" applyFont="1" applyFill="1" applyProtection="1"/>
    <xf numFmtId="0" fontId="1" fillId="0" borderId="1" xfId="0" applyFont="1" applyBorder="1" applyAlignment="1" applyProtection="1">
      <alignment horizontal="left"/>
    </xf>
    <xf numFmtId="14" fontId="1" fillId="2" borderId="1" xfId="0" applyNumberFormat="1" applyFont="1" applyFill="1" applyBorder="1" applyProtection="1">
      <protection locked="0"/>
    </xf>
    <xf numFmtId="1" fontId="1" fillId="0" borderId="1" xfId="0" applyNumberFormat="1" applyFont="1" applyBorder="1" applyProtection="1"/>
    <xf numFmtId="0" fontId="1" fillId="3" borderId="1" xfId="0" applyFont="1" applyFill="1" applyBorder="1" applyAlignment="1" applyProtection="1">
      <alignment horizontal="left"/>
    </xf>
    <xf numFmtId="164" fontId="1" fillId="3" borderId="1" xfId="0" applyNumberFormat="1" applyFont="1" applyFill="1" applyBorder="1" applyProtection="1"/>
    <xf numFmtId="14" fontId="1" fillId="3" borderId="1" xfId="0" applyNumberFormat="1" applyFont="1" applyFill="1" applyBorder="1" applyProtection="1"/>
    <xf numFmtId="0" fontId="3" fillId="0" borderId="0" xfId="0" applyFont="1" applyAlignment="1" applyProtection="1"/>
    <xf numFmtId="14" fontId="5" fillId="0" borderId="0" xfId="0" applyNumberFormat="1" applyFont="1" applyAlignment="1" applyProtection="1">
      <alignment horizontal="left" indent="5"/>
    </xf>
    <xf numFmtId="1" fontId="1" fillId="3" borderId="1" xfId="0" applyNumberFormat="1" applyFont="1" applyFill="1" applyBorder="1" applyProtection="1"/>
    <xf numFmtId="0" fontId="6" fillId="3" borderId="0" xfId="0" applyFont="1" applyFill="1" applyProtection="1"/>
    <xf numFmtId="0" fontId="6" fillId="3" borderId="0" xfId="0" applyFont="1" applyFill="1" applyBorder="1" applyProtection="1"/>
    <xf numFmtId="0" fontId="8" fillId="3" borderId="0" xfId="0" applyFont="1" applyFill="1" applyProtection="1"/>
    <xf numFmtId="164" fontId="6" fillId="3" borderId="0" xfId="0" applyNumberFormat="1" applyFont="1" applyFill="1" applyBorder="1" applyProtection="1"/>
    <xf numFmtId="14" fontId="9" fillId="0" borderId="0" xfId="0" applyNumberFormat="1" applyFont="1" applyProtection="1"/>
    <xf numFmtId="164" fontId="7" fillId="3" borderId="0" xfId="0" applyNumberFormat="1" applyFont="1" applyFill="1" applyBorder="1" applyProtection="1"/>
    <xf numFmtId="14" fontId="7" fillId="3" borderId="0" xfId="0" applyNumberFormat="1" applyFont="1" applyFill="1" applyBorder="1" applyProtection="1"/>
    <xf numFmtId="164" fontId="7" fillId="3" borderId="3" xfId="0" applyNumberFormat="1" applyFont="1" applyFill="1" applyBorder="1" applyProtection="1"/>
    <xf numFmtId="0" fontId="10" fillId="0" borderId="0" xfId="0" applyFont="1" applyBorder="1" applyProtection="1"/>
    <xf numFmtId="0" fontId="6" fillId="0" borderId="0" xfId="0" applyFont="1" applyBorder="1" applyProtection="1"/>
    <xf numFmtId="0" fontId="6" fillId="0" borderId="0" xfId="0" applyFont="1" applyBorder="1" applyAlignment="1" applyProtection="1"/>
    <xf numFmtId="164" fontId="7" fillId="3" borderId="0" xfId="0" applyNumberFormat="1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/>
    <xf numFmtId="0" fontId="6" fillId="0" borderId="0" xfId="0" applyFont="1" applyAlignment="1" applyProtection="1"/>
    <xf numFmtId="0" fontId="7" fillId="3" borderId="0" xfId="0" applyFont="1" applyFill="1" applyAlignment="1" applyProtection="1">
      <alignment horizontal="left" wrapText="1"/>
    </xf>
    <xf numFmtId="14" fontId="6" fillId="3" borderId="0" xfId="0" applyNumberFormat="1" applyFont="1" applyFill="1" applyBorder="1" applyProtection="1"/>
    <xf numFmtId="164" fontId="1" fillId="3" borderId="1" xfId="0" applyNumberFormat="1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horizontal="center" wrapText="1"/>
    </xf>
    <xf numFmtId="0" fontId="4" fillId="4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workbookViewId="0">
      <selection activeCell="A2" sqref="A2:B2"/>
    </sheetView>
  </sheetViews>
  <sheetFormatPr defaultRowHeight="15" x14ac:dyDescent="0.25"/>
  <cols>
    <col min="1" max="1" width="49.85546875" style="2" bestFit="1" customWidth="1"/>
    <col min="2" max="2" width="16.5703125" style="2" customWidth="1"/>
    <col min="3" max="3" width="10.7109375" style="12" bestFit="1" customWidth="1"/>
    <col min="4" max="5" width="6.28515625" style="12" bestFit="1" customWidth="1"/>
    <col min="6" max="6" width="15.5703125" style="12" bestFit="1" customWidth="1"/>
    <col min="7" max="7" width="3" style="12" bestFit="1" customWidth="1"/>
    <col min="8" max="8" width="13.42578125" style="12" bestFit="1" customWidth="1"/>
    <col min="9" max="9" width="10.7109375" style="12" bestFit="1" customWidth="1"/>
    <col min="10" max="10" width="9.140625" style="12"/>
    <col min="11" max="16384" width="9.140625" style="2"/>
  </cols>
  <sheetData>
    <row r="1" spans="1:9" x14ac:dyDescent="0.25">
      <c r="A1" s="31"/>
      <c r="B1" s="31"/>
    </row>
    <row r="2" spans="1:9" ht="69.75" customHeight="1" x14ac:dyDescent="0.35">
      <c r="A2" s="29" t="s">
        <v>10</v>
      </c>
      <c r="B2" s="30"/>
      <c r="F2" s="13"/>
      <c r="G2" s="13"/>
      <c r="H2" s="13"/>
      <c r="I2" s="13"/>
    </row>
    <row r="3" spans="1:9" ht="18.75" x14ac:dyDescent="0.3">
      <c r="A3" s="3" t="s">
        <v>6</v>
      </c>
      <c r="B3" s="4">
        <v>42556</v>
      </c>
      <c r="C3" s="14"/>
      <c r="F3" s="13"/>
      <c r="G3" s="13"/>
      <c r="H3" s="15"/>
      <c r="I3" s="13"/>
    </row>
    <row r="4" spans="1:9" ht="18.75" x14ac:dyDescent="0.3">
      <c r="A4" s="3" t="s">
        <v>5</v>
      </c>
      <c r="B4" s="4">
        <v>42875</v>
      </c>
      <c r="C4" s="16">
        <f>DATE(YEAR(B4), MONTH(B4)+1, 0)</f>
        <v>42886</v>
      </c>
      <c r="E4" s="17">
        <f>SUM(H7:H9)</f>
        <v>27</v>
      </c>
      <c r="F4" s="13"/>
      <c r="G4" s="13"/>
      <c r="H4" s="13"/>
      <c r="I4" s="13"/>
    </row>
    <row r="5" spans="1:9" ht="18.75" x14ac:dyDescent="0.3">
      <c r="A5" s="6" t="s">
        <v>1</v>
      </c>
      <c r="B5" s="5">
        <f>B4-B3+1</f>
        <v>320</v>
      </c>
      <c r="F5" s="13"/>
      <c r="G5" s="13"/>
      <c r="H5" s="18">
        <f>B4+B6</f>
        <v>42902</v>
      </c>
      <c r="I5" s="16">
        <f>DATE(YEAR(H5), MONTH(H5)+1, 0)</f>
        <v>42916</v>
      </c>
    </row>
    <row r="6" spans="1:9" ht="18.75" x14ac:dyDescent="0.3">
      <c r="A6" s="6" t="s">
        <v>0</v>
      </c>
      <c r="B6" s="28">
        <f>IF(B5&lt;30,"0",C6)</f>
        <v>27</v>
      </c>
      <c r="C6" s="19">
        <f>IF(AND(B4=C4),E4-2.5,E4)</f>
        <v>27</v>
      </c>
      <c r="F6" s="13"/>
      <c r="G6" s="13"/>
      <c r="H6" s="17"/>
      <c r="I6" s="13"/>
    </row>
    <row r="7" spans="1:9" ht="18.75" x14ac:dyDescent="0.3">
      <c r="A7" s="3" t="s">
        <v>9</v>
      </c>
      <c r="B7" s="7">
        <f>SUM(H11:H13)</f>
        <v>29</v>
      </c>
      <c r="F7" s="13" t="s">
        <v>2</v>
      </c>
      <c r="G7" s="20">
        <f>DATEDIF(IF(DAY(B3)&lt;&gt;1,DATE(YEAR(B3),MONTH(B3)+1,1),B3),IF(DAY(B4+1)&lt;&gt;1,B4-DAY(B4)+1,B4+1),"m")</f>
        <v>9</v>
      </c>
      <c r="H7" s="13">
        <f>G7*2.5</f>
        <v>22.5</v>
      </c>
      <c r="I7" s="13"/>
    </row>
    <row r="8" spans="1:9" ht="18.75" x14ac:dyDescent="0.3">
      <c r="A8" s="1" t="s">
        <v>8</v>
      </c>
      <c r="B8" s="11">
        <f>ROUNDDOWN(C9,0)</f>
        <v>29</v>
      </c>
      <c r="F8" s="13" t="s">
        <v>3</v>
      </c>
      <c r="G8" s="21">
        <f>DAY(B3)</f>
        <v>5</v>
      </c>
      <c r="H8" s="22">
        <f>IF(G8,LOOKUP(G8,{1,2,7,13,19,25},{0,2.5,2,1.5,1,0.5}),"")</f>
        <v>2.5</v>
      </c>
      <c r="I8" s="13"/>
    </row>
    <row r="9" spans="1:9" ht="18.75" x14ac:dyDescent="0.3">
      <c r="A9" s="1" t="s">
        <v>7</v>
      </c>
      <c r="B9" s="8">
        <f>B4+C9</f>
        <v>42904</v>
      </c>
      <c r="C9" s="23">
        <f>IF(B5&lt;30,"0",D9)</f>
        <v>29</v>
      </c>
      <c r="D9" s="17">
        <f>IF(AND(H5=I5),E9-2.5,E9)</f>
        <v>29</v>
      </c>
      <c r="E9" s="17">
        <f>SUM(H11:H13)</f>
        <v>29</v>
      </c>
      <c r="F9" s="13" t="s">
        <v>4</v>
      </c>
      <c r="G9" s="21">
        <f>DAY(B4)</f>
        <v>20</v>
      </c>
      <c r="H9" s="22">
        <f>IF(G9,LOOKUP(G9,{1,7,13,19,25},{0.5,1,1.5,2,2.5}),"")</f>
        <v>2</v>
      </c>
      <c r="I9" s="13"/>
    </row>
    <row r="10" spans="1:9" x14ac:dyDescent="0.25">
      <c r="B10" s="9"/>
      <c r="F10" s="13"/>
      <c r="G10" s="21"/>
      <c r="H10" s="22"/>
      <c r="I10" s="13"/>
    </row>
    <row r="11" spans="1:9" ht="18.75" x14ac:dyDescent="0.3">
      <c r="A11" s="32"/>
      <c r="B11" s="32"/>
      <c r="C11" s="24"/>
      <c r="F11" s="13" t="s">
        <v>2</v>
      </c>
      <c r="G11" s="20">
        <f>DATEDIF(IF(DAY(B3)&lt;&gt;1,DATE(YEAR(B3),MONTH(B3)+1,1),B3),IF(DAY(H5+1)&lt;&gt;1,H5-DAY(H5)+1,H5+1),"m")</f>
        <v>10</v>
      </c>
      <c r="H11" s="13">
        <f>G11*2.5</f>
        <v>25</v>
      </c>
      <c r="I11" s="13"/>
    </row>
    <row r="12" spans="1:9" x14ac:dyDescent="0.25">
      <c r="C12" s="22"/>
      <c r="D12" s="25"/>
      <c r="E12" s="25"/>
      <c r="F12" s="13" t="s">
        <v>3</v>
      </c>
      <c r="G12" s="21">
        <f>DAY(B3)</f>
        <v>5</v>
      </c>
      <c r="H12" s="22">
        <f>IF(G12,LOOKUP(G12,{1,2,7,13,19,25},{0,2.5,2,1.5,1,0.5}),"")</f>
        <v>2.5</v>
      </c>
      <c r="I12" s="13"/>
    </row>
    <row r="13" spans="1:9" ht="18.75" x14ac:dyDescent="0.3">
      <c r="C13" s="26"/>
      <c r="D13" s="25"/>
      <c r="E13" s="25"/>
      <c r="F13" s="13" t="s">
        <v>4</v>
      </c>
      <c r="G13" s="21">
        <f>DAY(H5)</f>
        <v>16</v>
      </c>
      <c r="H13" s="22">
        <f>IF(G13,LOOKUP(G13,{1,7,13,19,25},{0.5,1,1.5,2,2.5}),"")</f>
        <v>1.5</v>
      </c>
      <c r="I13" s="13"/>
    </row>
    <row r="14" spans="1:9" x14ac:dyDescent="0.25">
      <c r="F14" s="13"/>
      <c r="G14" s="13"/>
      <c r="H14" s="13"/>
      <c r="I14" s="13"/>
    </row>
    <row r="15" spans="1:9" x14ac:dyDescent="0.25">
      <c r="F15" s="13"/>
      <c r="G15" s="13"/>
      <c r="H15" s="13"/>
      <c r="I15" s="13"/>
    </row>
    <row r="16" spans="1:9" x14ac:dyDescent="0.25">
      <c r="F16" s="13"/>
      <c r="G16" s="13"/>
      <c r="H16" s="13"/>
      <c r="I16" s="13"/>
    </row>
    <row r="17" spans="1:9" x14ac:dyDescent="0.25">
      <c r="A17" s="10"/>
      <c r="F17" s="27"/>
      <c r="G17" s="13"/>
      <c r="H17" s="13"/>
      <c r="I17" s="13"/>
    </row>
    <row r="18" spans="1:9" x14ac:dyDescent="0.25">
      <c r="F18" s="13" t="s">
        <v>2</v>
      </c>
      <c r="G18" s="20">
        <f>DATEDIF(IF(DAY(B3)&lt;&gt;1,DATE(YEAR(B3),MONTH(B3)+1,1),B3),IF(DAY(H5+1)&lt;&gt;1,H5-DAY(H5)+1,H5+1),"m")</f>
        <v>10</v>
      </c>
      <c r="H18" s="13">
        <f>G18*2.5</f>
        <v>25</v>
      </c>
      <c r="I18" s="13"/>
    </row>
    <row r="19" spans="1:9" x14ac:dyDescent="0.25">
      <c r="F19" s="13" t="s">
        <v>3</v>
      </c>
      <c r="G19" s="21">
        <f>DAY(B3)</f>
        <v>5</v>
      </c>
      <c r="H19" s="22">
        <f>IF(G19,LOOKUP(G19,{1,2,7,13,19,25},{0,2.5,2,1.5,1,0.5}),"")</f>
        <v>2.5</v>
      </c>
      <c r="I19" s="13"/>
    </row>
    <row r="20" spans="1:9" x14ac:dyDescent="0.25">
      <c r="F20" s="13" t="s">
        <v>4</v>
      </c>
      <c r="G20" s="21">
        <f>DAY(H5)</f>
        <v>16</v>
      </c>
      <c r="H20" s="22">
        <f>IF(G20,LOOKUP(G20,{1,7,13,19,25},{0.5,1,1.5,2,2.5}),"")</f>
        <v>1.5</v>
      </c>
      <c r="I20" s="13"/>
    </row>
    <row r="21" spans="1:9" x14ac:dyDescent="0.25">
      <c r="F21" s="13"/>
      <c r="G21" s="13"/>
      <c r="H21" s="13"/>
      <c r="I21" s="13"/>
    </row>
    <row r="22" spans="1:9" x14ac:dyDescent="0.25">
      <c r="F22" s="13"/>
      <c r="G22" s="13"/>
      <c r="H22" s="13"/>
      <c r="I22" s="13"/>
    </row>
    <row r="23" spans="1:9" x14ac:dyDescent="0.25">
      <c r="F23" s="13"/>
      <c r="G23" s="13"/>
      <c r="H23" s="13"/>
      <c r="I23" s="13"/>
    </row>
    <row r="24" spans="1:9" x14ac:dyDescent="0.25">
      <c r="F24" s="13"/>
      <c r="G24" s="13"/>
      <c r="H24" s="13"/>
      <c r="I24" s="13"/>
    </row>
    <row r="25" spans="1:9" x14ac:dyDescent="0.25">
      <c r="F25" s="13"/>
      <c r="G25" s="13"/>
      <c r="H25" s="13"/>
      <c r="I25" s="13"/>
    </row>
    <row r="26" spans="1:9" x14ac:dyDescent="0.25">
      <c r="F26" s="13"/>
      <c r="G26" s="13"/>
      <c r="H26" s="13"/>
      <c r="I26" s="13"/>
    </row>
    <row r="27" spans="1:9" x14ac:dyDescent="0.25">
      <c r="F27" s="13"/>
      <c r="G27" s="13"/>
      <c r="H27" s="13"/>
      <c r="I27" s="13"/>
    </row>
    <row r="28" spans="1:9" x14ac:dyDescent="0.25">
      <c r="F28" s="13"/>
      <c r="G28" s="13"/>
      <c r="H28" s="13"/>
      <c r="I28" s="13"/>
    </row>
    <row r="29" spans="1:9" x14ac:dyDescent="0.25">
      <c r="F29" s="13"/>
      <c r="G29" s="13"/>
      <c r="H29" s="13"/>
      <c r="I29" s="13"/>
    </row>
    <row r="30" spans="1:9" x14ac:dyDescent="0.25">
      <c r="F30" s="13"/>
      <c r="G30" s="13"/>
      <c r="H30" s="13"/>
      <c r="I30" s="13"/>
    </row>
    <row r="31" spans="1:9" x14ac:dyDescent="0.25">
      <c r="F31" s="13"/>
      <c r="G31" s="13"/>
      <c r="H31" s="13"/>
      <c r="I31" s="13"/>
    </row>
    <row r="32" spans="1:9" x14ac:dyDescent="0.25">
      <c r="F32" s="13"/>
      <c r="G32" s="13"/>
      <c r="H32" s="13"/>
      <c r="I32" s="13"/>
    </row>
    <row r="33" spans="6:9" x14ac:dyDescent="0.25">
      <c r="F33" s="13"/>
      <c r="G33" s="13"/>
      <c r="H33" s="13"/>
      <c r="I33" s="13"/>
    </row>
    <row r="34" spans="6:9" x14ac:dyDescent="0.25">
      <c r="F34" s="13"/>
      <c r="G34" s="13"/>
      <c r="H34" s="13"/>
      <c r="I34" s="13"/>
    </row>
    <row r="35" spans="6:9" x14ac:dyDescent="0.25">
      <c r="F35" s="13"/>
      <c r="G35" s="13"/>
      <c r="H35" s="13"/>
      <c r="I35" s="13"/>
    </row>
    <row r="36" spans="6:9" x14ac:dyDescent="0.25">
      <c r="F36" s="13"/>
      <c r="G36" s="13"/>
      <c r="H36" s="13"/>
      <c r="I36" s="13"/>
    </row>
    <row r="37" spans="6:9" x14ac:dyDescent="0.25">
      <c r="F37" s="13"/>
      <c r="G37" s="13"/>
      <c r="H37" s="13"/>
      <c r="I37" s="13"/>
    </row>
    <row r="38" spans="6:9" x14ac:dyDescent="0.25">
      <c r="F38" s="13"/>
      <c r="G38" s="13"/>
      <c r="H38" s="13"/>
      <c r="I38" s="13"/>
    </row>
    <row r="39" spans="6:9" x14ac:dyDescent="0.25">
      <c r="F39" s="13"/>
      <c r="G39" s="13"/>
      <c r="H39" s="13"/>
    </row>
  </sheetData>
  <sheetProtection password="CCCD" sheet="1" objects="1" scenarios="1"/>
  <mergeCells count="3">
    <mergeCell ref="A2:B2"/>
    <mergeCell ref="A1:B1"/>
    <mergeCell ref="A11:B1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D3253C7F78E84BB567982B965A0095" ma:contentTypeVersion="0" ma:contentTypeDescription="Create a new document." ma:contentTypeScope="" ma:versionID="62dcee4fac54665c4a99214604d962f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183FDE-00A2-48DF-8EB1-09CEC9418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33A235-64D0-4128-81B3-5BE16BAD0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D8430-38CE-4767-907F-A7762815554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 Technicians</vt:lpstr>
    </vt:vector>
  </TitlesOfParts>
  <Company>U.S. Air Force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David.Currier</dc:creator>
  <cp:lastModifiedBy>KEELE, RICHARD A SMSgt USAF AFRC ARPC/DPAA</cp:lastModifiedBy>
  <cp:lastPrinted>2013-04-15T21:31:16Z</cp:lastPrinted>
  <dcterms:created xsi:type="dcterms:W3CDTF">2009-10-15T17:49:14Z</dcterms:created>
  <dcterms:modified xsi:type="dcterms:W3CDTF">2018-07-23T15:40:27Z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0x0101005BD3253C7F78E84BB567982B965A0095</vt:lpwstr>
  </property>
</Properties>
</file>